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P:\2 REALISATION\2.2 AFFAIRES\2.2.2 Prestations\2.2.2.2 Prestations retenues\PJ000229-Université de La Rochelle SMART_RENO\10_TRAVAIL\Volet 2\2.4\DOCUMENTS EDF TIPEE DEFINITIFS\"/>
    </mc:Choice>
  </mc:AlternateContent>
  <xr:revisionPtr revIDLastSave="0" documentId="13_ncr:1_{D4D5C4FE-724F-488A-B060-460987C6E736}" xr6:coauthVersionLast="47" xr6:coauthVersionMax="47" xr10:uidLastSave="{00000000-0000-0000-0000-000000000000}"/>
  <bookViews>
    <workbookView xWindow="-120" yWindow="-120" windowWidth="29040" windowHeight="17760" xr2:uid="{00000000-000D-0000-FFFF-FFFF00000000}"/>
  </bookViews>
  <sheets>
    <sheet name="SYNTHESE" sheetId="49"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 i="49" l="1"/>
  <c r="R5" i="49"/>
  <c r="R6" i="49"/>
  <c r="O13" i="49" l="1"/>
  <c r="N13" i="49"/>
  <c r="P13" i="49" s="1"/>
  <c r="K13" i="49"/>
  <c r="O12" i="49"/>
  <c r="N12" i="49"/>
  <c r="P12" i="49" s="1"/>
  <c r="O11" i="49"/>
  <c r="N11" i="49"/>
  <c r="P11" i="49" s="1"/>
  <c r="O10" i="49"/>
  <c r="P10" i="49" s="1"/>
  <c r="N10" i="49"/>
  <c r="O9" i="49"/>
  <c r="N9" i="49"/>
  <c r="P9" i="49" s="1"/>
</calcChain>
</file>

<file path=xl/sharedStrings.xml><?xml version="1.0" encoding="utf-8"?>
<sst xmlns="http://schemas.openxmlformats.org/spreadsheetml/2006/main" count="142" uniqueCount="125">
  <si>
    <t>GESTE</t>
  </si>
  <si>
    <t>CODE(s) CYPE</t>
  </si>
  <si>
    <t>PERIMETRE</t>
  </si>
  <si>
    <t>Unité</t>
  </si>
  <si>
    <t>Observations/Précisions</t>
  </si>
  <si>
    <t>Quantité</t>
  </si>
  <si>
    <t>Coût
AchatProd</t>
  </si>
  <si>
    <t>Nb h de MO</t>
  </si>
  <si>
    <t>Coût h 
de MO</t>
  </si>
  <si>
    <t>Coût MO</t>
  </si>
  <si>
    <t>Déboursé sec</t>
  </si>
  <si>
    <t>TauxFG</t>
  </si>
  <si>
    <t>TauxMarge</t>
  </si>
  <si>
    <t>PVenteProd</t>
  </si>
  <si>
    <t>PVenteMO</t>
  </si>
  <si>
    <t>PVenteTot</t>
  </si>
  <si>
    <t>OPTION 1</t>
  </si>
  <si>
    <t>DELTA</t>
  </si>
  <si>
    <t>OPTION 2</t>
  </si>
  <si>
    <t>OPTION 3</t>
  </si>
  <si>
    <t>PLANCHER SOUS FACE</t>
  </si>
  <si>
    <t>FIF030</t>
  </si>
  <si>
    <t>variante LDV (max R disponible de 2,25)
18,66€/m² en déboursé</t>
  </si>
  <si>
    <t>ITI SUR RAILS</t>
  </si>
  <si>
    <t>RFIO10</t>
  </si>
  <si>
    <t>Compris peinture / laine minérale semi rigide</t>
  </si>
  <si>
    <t>Démolition du doublage existant (code FDD010) 5,78€/m² en déboursé</t>
  </si>
  <si>
    <t>COMBLES AMENAGEES</t>
  </si>
  <si>
    <t>RTC010</t>
  </si>
  <si>
    <t>ITE ENDUIT</t>
  </si>
  <si>
    <t>RFE020</t>
  </si>
  <si>
    <t>Préparation du support / 40,07€/m² en déboursé</t>
  </si>
  <si>
    <t>ITE VETURE</t>
  </si>
  <si>
    <t>m²</t>
  </si>
  <si>
    <t>Comprend les pièces spéciales. Le prix ne comprend pas la préparation de la surface support.</t>
  </si>
  <si>
    <t>OPTION 4</t>
  </si>
  <si>
    <t>RFE050</t>
  </si>
  <si>
    <t>Système Veture de panneaux préfabriqués d'isolation thermique par l'extérieur d'une façade existante. Epaisseur PSX de 50mm. Frais de chantier exclus. Couleur Blanc.</t>
  </si>
  <si>
    <t>Couleur grise</t>
  </si>
  <si>
    <t>Couleur Rouge</t>
  </si>
  <si>
    <t>ITI COLLEE</t>
  </si>
  <si>
    <t>FDH030 + FPL040</t>
  </si>
  <si>
    <t>Habillage en plaques de plâtre avec isolation incorporée. Système "PLACO". Placomur E 2.15 13+80 Ultra 32 PLACO. Application manuelle de deux couches de peinture plastique, couleur blanche,</t>
  </si>
  <si>
    <t xml:space="preserve">Le prix comprend la résolution des rencontres et des points singuliers.
Le prix comprend la protection des éléments du contour qui pourraient être affectés pendant les travaux et la résolution des points singuliers.
</t>
  </si>
  <si>
    <t>ITE BARDAGE</t>
  </si>
  <si>
    <t>RFE070</t>
  </si>
  <si>
    <t>Rénovation énergétique de façade, avec isolation thermique et bardage rapporté ventilé en plaques de ciment. Epaisseur de 140 mm. R = 4</t>
  </si>
  <si>
    <t>Le prix ne comprend pas la préparation de la surface support.</t>
  </si>
  <si>
    <t>Plaques de grés 60x60 anthracite finition brillante</t>
  </si>
  <si>
    <t>Acier Corten</t>
  </si>
  <si>
    <t>Pierres naturelles</t>
  </si>
  <si>
    <t xml:space="preserve">Panneaux composites
</t>
  </si>
  <si>
    <t>SARKING</t>
  </si>
  <si>
    <t>RTI020</t>
  </si>
  <si>
    <t>Rénovation énergétique de toiture inclinée, avec isolation thermique par l'extérieur. Système Sarking "ISOVER".</t>
  </si>
  <si>
    <t>Comprend la résolution des points singuliers et les pièces spéciales de la couverture. Isolant Laine de verre deux couches de 12 cm</t>
  </si>
  <si>
    <t>Isolant Polystyrène extrudé deux couches</t>
  </si>
  <si>
    <t>COMBLES PERDUES</t>
  </si>
  <si>
    <t>RTB010</t>
  </si>
  <si>
    <t>Rénovation énergétique de comble perdu, avec isolation thermique par l'intérieur. Système "ISOVER". Rouleaux</t>
  </si>
  <si>
    <t>Sur plancher et entre solives avec prise en compte du pare vapeur</t>
  </si>
  <si>
    <t>Flocage idem pare vapeur</t>
  </si>
  <si>
    <t>Rajouter Echaffaudage</t>
  </si>
  <si>
    <t>Isolation en sous face de dalle sur local accessible .</t>
  </si>
  <si>
    <t xml:space="preserve">
Polystyrène expansé / Pas de prise compte d'une ligne spécifique pour l'échafaudage</t>
  </si>
  <si>
    <t>Combles aménagées, isolant sous chevrons avec pare-vapeur. Compris finition. RÉNOVATION ÉNERGÉTIQUE DE COMBLE AMÉNAGÉ, AVEC ISOLATION THERMIQUE PAR L'INTÉRIEUR. SYSTÈME "ISOVER"</t>
  </si>
  <si>
    <t>Isolation thermique sous plancher, constituée de panneau rigide en polystyrène expansé, à surface lisse et usinage latéral droit, de 90 mm d'épaisseur</t>
  </si>
  <si>
    <t>Menuiserie ENR PVC BLANC OVF</t>
  </si>
  <si>
    <t>Menuiserie ENR PVC GRIS OVF</t>
  </si>
  <si>
    <t>Menuiserie ENR PVC BLANC OSCB</t>
  </si>
  <si>
    <t>Menuiserie ENR PVC GRIS OSCB</t>
  </si>
  <si>
    <t>Menuiserie PREM PERF PVC BLANC OVF</t>
  </si>
  <si>
    <t>Menuiserie PREM PERF PVC BLANC OSCB</t>
  </si>
  <si>
    <t>Menuiserie PREM PERF PVC GRIS OVF</t>
  </si>
  <si>
    <t>Menuiserie PREM PERF PVC GRIS OSCB</t>
  </si>
  <si>
    <t>Menuiserie PREM STD PVC BLANC OVF</t>
  </si>
  <si>
    <t xml:space="preserve">Menuiserie PREM STD PVC BLANC OSCB </t>
  </si>
  <si>
    <t xml:space="preserve">Menuiserie PREM STD PVC GRIS OVF </t>
  </si>
  <si>
    <t xml:space="preserve">Menuiserie PREM STD PVC GRIS OSCB </t>
  </si>
  <si>
    <t>Menuiserie ECO PERF PVC BLANC OVF</t>
  </si>
  <si>
    <t>Menuiserie ECO PERF PVC BLANC OSCB</t>
  </si>
  <si>
    <t>Menuiserie ECO PERF PVC GRIS OVF</t>
  </si>
  <si>
    <t>Menuiserie ECO PERF PVC GRIS OSCB</t>
  </si>
  <si>
    <t>Menuiserie ECO PVC BLANC OVF</t>
  </si>
  <si>
    <t xml:space="preserve">Menuiserie ECO PVC BLANC OSCB </t>
  </si>
  <si>
    <t>Menuiserie ECO PVC GRIS OVF</t>
  </si>
  <si>
    <t>Menuiserie ECO PVC GRIS OSCB</t>
  </si>
  <si>
    <t>Menuiserie ECO BOIS OVF</t>
  </si>
  <si>
    <t>Menuiserie ECO BOIS OSCB</t>
  </si>
  <si>
    <t xml:space="preserve">Menuiserie STD ALU BLANC OSCB </t>
  </si>
  <si>
    <t>Menuiserie STD ALU BLANC OVF</t>
  </si>
  <si>
    <t xml:space="preserve">Menuiserie STD ALU GRIS OSCB </t>
  </si>
  <si>
    <t>Menuiserie STD ALU GRIS OVF</t>
  </si>
  <si>
    <t>Menuiserie STD PERF ALU BLANC OSCB</t>
  </si>
  <si>
    <t>Menuiserie STD PERF ALU BLANC OVF</t>
  </si>
  <si>
    <t>Menuiserie STD PERF ALU GRIS OSCB</t>
  </si>
  <si>
    <t>Menuiserie STD PERF ALU GRIS OVF</t>
  </si>
  <si>
    <t>Cout (€) = 306,62 S(m²) + 770,3</t>
  </si>
  <si>
    <t>Cout (€) = 317,28 S(m²) + 780,72</t>
  </si>
  <si>
    <t>Cout (€) = 306,69 S(m²) + 796,21</t>
  </si>
  <si>
    <t>Cout (€) = 317,83 S(m²) + 806,22</t>
  </si>
  <si>
    <t>Cout (€) = 166,49 S(m²) + 685,7</t>
  </si>
  <si>
    <t>Cout (€) = 166,68 S(m²) + 742,88</t>
  </si>
  <si>
    <t>Cout (€) = 169,96 S(m²) + 696,36</t>
  </si>
  <si>
    <t>Cout (€) = 170,18 S(m²) + 753,78</t>
  </si>
  <si>
    <t>Cout (€) = 103,46 S(m²) + 682,94</t>
  </si>
  <si>
    <t>Cout (€) = 103,63 S(m²) + 740,34</t>
  </si>
  <si>
    <t>Cout (€) = 106,98 S(m²) + 693,61</t>
  </si>
  <si>
    <t>Cout (€) = 107,17 S(m²) + 751,07</t>
  </si>
  <si>
    <t>Cout (€) = 150,05 S(m²) + 636,43</t>
  </si>
  <si>
    <t>Cout (€) = 149,89 S(m²) + 694,38</t>
  </si>
  <si>
    <t>Cout (€) = 153,08 S(m²) + 644,88</t>
  </si>
  <si>
    <t>Cout (€) = 149,71 S(m²) + 706,19</t>
  </si>
  <si>
    <t>Cout (€) = 65,364 S(m²) + 632,02</t>
  </si>
  <si>
    <t>Cout (€) = 65,193 S(m²) + 689,71</t>
  </si>
  <si>
    <t>Cout (€) = 209,49 S(m²) + 778,58</t>
  </si>
  <si>
    <t>Cout (€) = 210,01 S(m²) + 836,3</t>
  </si>
  <si>
    <t>Cout (€) = 140,76 S(m²) + 905,92</t>
  </si>
  <si>
    <t>Cout (€) = 139,73 S(m²) + 908,03</t>
  </si>
  <si>
    <t>Cout (€) = 162,29 S(m²) + 1001,7</t>
  </si>
  <si>
    <t>Cout (€) = 161,28 S(m²) + 910,12</t>
  </si>
  <si>
    <t>TYPE DE MENUISERIE</t>
  </si>
  <si>
    <t>Uw</t>
  </si>
  <si>
    <t>COUT / m²</t>
  </si>
  <si>
    <t>Hypothèse : prise en compte des frais de chantier à hauteur de forfait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</si>
</sst>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C]_-;\-* #,##0\ [$€-40C]_-;_-* &quot;-&quot;??\ [$€-40C]_-;_-@_-"/>
    <numFmt numFmtId="165" formatCode="_-* #,##0.00\ [$€-40C]_-;\-* #,##0.00\ [$€-40C]_-;_-* &quot;-&quot;??\ [$€-40C]_-;_-@_-"/>
  </numFmts>
  <fonts count="7" x14ac:knownFonts="1">
    <font>
      <sz val="11"/>
      <color theme="1"/>
      <name val="Calibri"/>
      <family val="2"/>
      <scheme val="minor"/>
    </font>
    <font>
      <sz val="11"/>
      <color theme="1"/>
      <name val="Calibri"/>
      <family val="2"/>
      <scheme val="minor"/>
    </font>
    <font>
      <sz val="10"/>
      <color theme="1"/>
      <name val="Calibri Light"/>
      <family val="2"/>
      <scheme val="major"/>
    </font>
    <font>
      <b/>
      <sz val="10"/>
      <color theme="0"/>
      <name val="Calibri Light"/>
      <family val="2"/>
      <scheme val="major"/>
    </font>
    <font>
      <b/>
      <sz val="10"/>
      <color rgb="FFFFFFFF"/>
      <name val="Calibri Light"/>
      <family val="2"/>
      <scheme val="major"/>
    </font>
    <font>
      <b/>
      <sz val="10"/>
      <color theme="1"/>
      <name val="Calibri Light"/>
      <family val="2"/>
      <scheme val="major"/>
    </font>
    <font>
      <b/>
      <sz val="10"/>
      <color rgb="FFFF0000"/>
      <name val="Calibri Light"/>
      <family val="2"/>
      <scheme val="major"/>
    </font>
  </fonts>
  <fills count="6">
    <fill>
      <patternFill patternType="none"/>
    </fill>
    <fill>
      <patternFill patternType="gray125"/>
    </fill>
    <fill>
      <patternFill patternType="solid">
        <fgColor theme="3"/>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center" vertical="center" wrapText="1"/>
    </xf>
    <xf numFmtId="164" fontId="2" fillId="0" borderId="0" xfId="0" applyNumberFormat="1" applyFont="1" applyAlignment="1">
      <alignment horizontal="center" vertical="center"/>
    </xf>
    <xf numFmtId="0" fontId="4" fillId="3" borderId="0" xfId="0" applyFont="1" applyFill="1" applyAlignment="1">
      <alignment horizontal="center" vertical="center" wrapText="1"/>
    </xf>
    <xf numFmtId="0" fontId="4" fillId="5" borderId="0" xfId="0" applyFont="1" applyFill="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1" xfId="0" applyFont="1" applyBorder="1" applyAlignment="1">
      <alignment horizontal="center" vertic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164" fontId="5" fillId="4" borderId="1" xfId="0" applyNumberFormat="1" applyFont="1" applyFill="1" applyBorder="1" applyAlignment="1">
      <alignment horizontal="center" vertical="center"/>
    </xf>
    <xf numFmtId="44" fontId="2" fillId="0" borderId="1" xfId="1"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1" Type="http://schemas.microsoft.com/office/2017/10/relationships/person" Target="persons/person.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ETIOT Philippe" id="{F1E4CCA9-5409-46C9-B0C0-A7C2513722AC}" userId="S::philippe.petiot@edf.fr::dcad2c4f-7fcf-441e-980b-7c4ff0f18a85"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FE8E6-BDB0-4E11-AE6A-0D14746639A0}">
  <dimension ref="A1:X46"/>
  <sheetViews>
    <sheetView tabSelected="1" zoomScale="80" zoomScaleNormal="80" workbookViewId="0">
      <selection activeCell="J19" sqref="J19"/>
    </sheetView>
  </sheetViews>
  <sheetFormatPr baseColWidth="10" defaultColWidth="10.7109375" defaultRowHeight="12.75" x14ac:dyDescent="0.25"/>
  <cols>
    <col min="1" max="1" width="20" style="1" customWidth="1"/>
    <col min="2" max="2" width="10.7109375" style="1"/>
    <col min="3" max="3" width="42.7109375" style="1" customWidth="1"/>
    <col min="4" max="4" width="9.85546875" style="1" customWidth="1"/>
    <col min="5" max="5" width="39.5703125" style="1" customWidth="1"/>
    <col min="6" max="16" width="10.7109375" style="1" customWidth="1"/>
    <col min="17" max="17" width="15.28515625" style="1" customWidth="1"/>
    <col min="18" max="16384" width="10.7109375" style="1"/>
  </cols>
  <sheetData>
    <row r="1" spans="1:24" x14ac:dyDescent="0.25">
      <c r="B1" s="2" t="s">
        <v>124</v>
      </c>
    </row>
    <row r="2" spans="1:24" x14ac:dyDescent="0.25">
      <c r="H2" s="4"/>
    </row>
    <row r="4" spans="1:24" ht="25.5" x14ac:dyDescent="0.25">
      <c r="A4" s="3" t="s">
        <v>0</v>
      </c>
      <c r="B4" s="11" t="s">
        <v>1</v>
      </c>
      <c r="C4" s="11" t="s">
        <v>2</v>
      </c>
      <c r="D4" s="11" t="s">
        <v>3</v>
      </c>
      <c r="E4" s="11" t="s">
        <v>4</v>
      </c>
      <c r="F4" s="11" t="s">
        <v>5</v>
      </c>
      <c r="G4" s="11" t="s">
        <v>6</v>
      </c>
      <c r="H4" s="11" t="s">
        <v>7</v>
      </c>
      <c r="I4" s="11" t="s">
        <v>8</v>
      </c>
      <c r="J4" s="11" t="s">
        <v>9</v>
      </c>
      <c r="K4" s="11" t="s">
        <v>10</v>
      </c>
      <c r="L4" s="11" t="s">
        <v>11</v>
      </c>
      <c r="M4" s="11" t="s">
        <v>12</v>
      </c>
      <c r="N4" s="11" t="s">
        <v>13</v>
      </c>
      <c r="O4" s="11" t="s">
        <v>14</v>
      </c>
      <c r="P4" s="11" t="s">
        <v>15</v>
      </c>
      <c r="Q4" s="11" t="s">
        <v>16</v>
      </c>
      <c r="R4" s="11" t="s">
        <v>17</v>
      </c>
      <c r="S4" s="11" t="s">
        <v>18</v>
      </c>
      <c r="T4" s="11" t="s">
        <v>17</v>
      </c>
      <c r="U4" s="11" t="s">
        <v>19</v>
      </c>
      <c r="V4" s="12" t="s">
        <v>17</v>
      </c>
      <c r="W4" s="11" t="s">
        <v>35</v>
      </c>
      <c r="X4" s="12" t="s">
        <v>17</v>
      </c>
    </row>
    <row r="5" spans="1:24" ht="63.75" x14ac:dyDescent="0.25">
      <c r="A5" s="5" t="s">
        <v>20</v>
      </c>
      <c r="B5" s="13" t="s">
        <v>21</v>
      </c>
      <c r="C5" s="10" t="s">
        <v>63</v>
      </c>
      <c r="D5" s="9" t="s">
        <v>33</v>
      </c>
      <c r="E5" s="10" t="s">
        <v>66</v>
      </c>
      <c r="F5" s="9">
        <v>1</v>
      </c>
      <c r="G5" s="14">
        <v>15.583500000000001</v>
      </c>
      <c r="H5" s="9">
        <v>0.26400000000000001</v>
      </c>
      <c r="I5" s="14">
        <v>24.509999999999998</v>
      </c>
      <c r="J5" s="14">
        <v>6.5666399999999996</v>
      </c>
      <c r="K5" s="14">
        <v>22.05414</v>
      </c>
      <c r="L5" s="15">
        <v>0.34</v>
      </c>
      <c r="M5" s="15">
        <v>0.11</v>
      </c>
      <c r="N5" s="14">
        <v>22.107969900000001</v>
      </c>
      <c r="O5" s="14">
        <v>10.695357936000001</v>
      </c>
      <c r="P5" s="16">
        <v>32.946118236000011</v>
      </c>
      <c r="Q5" s="10" t="s">
        <v>22</v>
      </c>
      <c r="R5" s="17">
        <f>18.66+(18.66*L5)+(18.66*M5)</f>
        <v>27.057000000000002</v>
      </c>
      <c r="S5" s="18"/>
      <c r="T5" s="9"/>
      <c r="U5" s="9"/>
      <c r="V5" s="9"/>
      <c r="W5" s="9"/>
      <c r="X5" s="9"/>
    </row>
    <row r="6" spans="1:24" ht="63.75" x14ac:dyDescent="0.25">
      <c r="A6" s="5" t="s">
        <v>23</v>
      </c>
      <c r="B6" s="13" t="s">
        <v>24</v>
      </c>
      <c r="C6" s="10" t="s">
        <v>25</v>
      </c>
      <c r="D6" s="9" t="s">
        <v>33</v>
      </c>
      <c r="E6" s="8"/>
      <c r="F6" s="9">
        <v>1</v>
      </c>
      <c r="G6" s="14">
        <v>25.860899999999997</v>
      </c>
      <c r="H6" s="19">
        <v>1.0580000000000001</v>
      </c>
      <c r="I6" s="14">
        <v>24.368333333333329</v>
      </c>
      <c r="J6" s="14">
        <v>26.436910000000001</v>
      </c>
      <c r="K6" s="14">
        <v>52.297809999999998</v>
      </c>
      <c r="L6" s="15">
        <v>0.34</v>
      </c>
      <c r="M6" s="15">
        <v>0.11</v>
      </c>
      <c r="N6" s="14">
        <v>38.465502660000006</v>
      </c>
      <c r="O6" s="14">
        <v>39.322259934000009</v>
      </c>
      <c r="P6" s="16">
        <v>77.787762594</v>
      </c>
      <c r="Q6" s="10" t="s">
        <v>26</v>
      </c>
      <c r="R6" s="17">
        <f>5.78+(5.78*L6)+(5.78*M6)</f>
        <v>8.3810000000000002</v>
      </c>
      <c r="S6" s="9"/>
      <c r="T6" s="9"/>
      <c r="U6" s="9"/>
      <c r="V6" s="9"/>
      <c r="W6" s="9"/>
      <c r="X6" s="9"/>
    </row>
    <row r="7" spans="1:24" ht="51" x14ac:dyDescent="0.25">
      <c r="A7" s="5" t="s">
        <v>27</v>
      </c>
      <c r="B7" s="13" t="s">
        <v>28</v>
      </c>
      <c r="C7" s="10" t="s">
        <v>65</v>
      </c>
      <c r="D7" s="9" t="s">
        <v>33</v>
      </c>
      <c r="E7" s="8"/>
      <c r="F7" s="9">
        <v>1</v>
      </c>
      <c r="G7" s="14">
        <v>33.469650000000009</v>
      </c>
      <c r="H7" s="19">
        <v>1.968</v>
      </c>
      <c r="I7" s="14">
        <v>23.931428571428572</v>
      </c>
      <c r="J7" s="14">
        <v>46.686979999999998</v>
      </c>
      <c r="K7" s="14">
        <v>80.156630000000007</v>
      </c>
      <c r="L7" s="15">
        <v>0.34</v>
      </c>
      <c r="M7" s="15">
        <v>0.11</v>
      </c>
      <c r="N7" s="14">
        <v>49.782757410000016</v>
      </c>
      <c r="O7" s="14">
        <v>69.442214052000011</v>
      </c>
      <c r="P7" s="16">
        <v>119.22497146200003</v>
      </c>
      <c r="Q7" s="10"/>
      <c r="R7" s="9"/>
      <c r="S7" s="9"/>
      <c r="T7" s="9"/>
      <c r="U7" s="9"/>
      <c r="V7" s="9"/>
      <c r="W7" s="9"/>
      <c r="X7" s="9"/>
    </row>
    <row r="8" spans="1:24" ht="51" x14ac:dyDescent="0.25">
      <c r="A8" s="5" t="s">
        <v>29</v>
      </c>
      <c r="B8" s="13" t="s">
        <v>30</v>
      </c>
      <c r="C8" s="10" t="s">
        <v>64</v>
      </c>
      <c r="D8" s="9" t="s">
        <v>33</v>
      </c>
      <c r="E8" s="8" t="s">
        <v>62</v>
      </c>
      <c r="F8" s="9">
        <v>1</v>
      </c>
      <c r="G8" s="14">
        <v>67.661899999999989</v>
      </c>
      <c r="H8" s="20">
        <v>1.5820000000000001</v>
      </c>
      <c r="I8" s="14">
        <v>24.297499999999999</v>
      </c>
      <c r="J8" s="14">
        <v>38.198520000000002</v>
      </c>
      <c r="K8" s="14">
        <v>105.86041999999999</v>
      </c>
      <c r="L8" s="15">
        <v>0.34</v>
      </c>
      <c r="M8" s="15">
        <v>0.11</v>
      </c>
      <c r="N8" s="14">
        <v>100.64031006</v>
      </c>
      <c r="O8" s="14">
        <v>56.816478648000007</v>
      </c>
      <c r="P8" s="16">
        <v>157.456788708</v>
      </c>
      <c r="Q8" s="10" t="s">
        <v>31</v>
      </c>
      <c r="R8" s="17">
        <f>40.07+(40.07*L8)+(40.07*M8)</f>
        <v>58.101500000000001</v>
      </c>
      <c r="S8" s="18"/>
      <c r="T8" s="9"/>
      <c r="U8" s="9"/>
      <c r="V8" s="9"/>
      <c r="W8" s="9"/>
      <c r="X8" s="9"/>
    </row>
    <row r="9" spans="1:24" ht="38.25" x14ac:dyDescent="0.25">
      <c r="A9" s="6" t="s">
        <v>32</v>
      </c>
      <c r="B9" s="9" t="s">
        <v>36</v>
      </c>
      <c r="C9" s="10" t="s">
        <v>37</v>
      </c>
      <c r="D9" s="9" t="s">
        <v>33</v>
      </c>
      <c r="E9" s="10" t="s">
        <v>34</v>
      </c>
      <c r="F9" s="19">
        <v>1</v>
      </c>
      <c r="G9" s="14">
        <v>111.2</v>
      </c>
      <c r="H9" s="9">
        <v>1.18</v>
      </c>
      <c r="I9" s="14">
        <v>24.64</v>
      </c>
      <c r="J9" s="14">
        <v>29.075199999999999</v>
      </c>
      <c r="K9" s="14">
        <v>140.27520000000001</v>
      </c>
      <c r="L9" s="15">
        <v>0.34</v>
      </c>
      <c r="M9" s="15">
        <v>0.11</v>
      </c>
      <c r="N9" s="14">
        <f>(G9*L9)+(G9*M9)+G9</f>
        <v>161.24</v>
      </c>
      <c r="O9" s="14">
        <f>J9+(J9*L9)+(J9*M9)</f>
        <v>42.159040000000005</v>
      </c>
      <c r="P9" s="16">
        <f>N9+O9</f>
        <v>203.39904000000001</v>
      </c>
      <c r="Q9" s="8" t="s">
        <v>38</v>
      </c>
      <c r="R9" s="21">
        <v>-8</v>
      </c>
      <c r="S9" s="18" t="s">
        <v>39</v>
      </c>
      <c r="T9" s="21">
        <v>-20</v>
      </c>
      <c r="U9" s="9"/>
      <c r="V9" s="9"/>
      <c r="W9" s="9"/>
      <c r="X9" s="9"/>
    </row>
    <row r="10" spans="1:24" ht="76.5" x14ac:dyDescent="0.25">
      <c r="A10" s="6" t="s">
        <v>40</v>
      </c>
      <c r="B10" s="18" t="s">
        <v>41</v>
      </c>
      <c r="C10" s="10" t="s">
        <v>42</v>
      </c>
      <c r="D10" s="9" t="s">
        <v>33</v>
      </c>
      <c r="E10" s="10" t="s">
        <v>43</v>
      </c>
      <c r="F10" s="9">
        <v>1</v>
      </c>
      <c r="G10" s="14">
        <v>26.4</v>
      </c>
      <c r="H10" s="9">
        <v>0.8</v>
      </c>
      <c r="I10" s="14">
        <v>24.4</v>
      </c>
      <c r="J10" s="14">
        <v>19.3</v>
      </c>
      <c r="K10" s="14">
        <v>45.7</v>
      </c>
      <c r="L10" s="15">
        <v>0.34</v>
      </c>
      <c r="M10" s="15">
        <v>0.11</v>
      </c>
      <c r="N10" s="14">
        <f t="shared" ref="N10:N13" si="0">(G10*L10)+(G10*M10)+G10</f>
        <v>38.28</v>
      </c>
      <c r="O10" s="14">
        <f t="shared" ref="O10:O13" si="1">J10+(J10*L10)+(J10*M10)</f>
        <v>27.985000000000003</v>
      </c>
      <c r="P10" s="16">
        <f t="shared" ref="P10:P13" si="2">N10+O10</f>
        <v>66.265000000000001</v>
      </c>
      <c r="Q10" s="8"/>
      <c r="R10" s="9"/>
      <c r="S10" s="9"/>
      <c r="T10" s="9"/>
      <c r="U10" s="9"/>
      <c r="V10" s="9"/>
      <c r="W10" s="9"/>
      <c r="X10" s="9"/>
    </row>
    <row r="11" spans="1:24" ht="38.25" x14ac:dyDescent="0.25">
      <c r="A11" s="6" t="s">
        <v>44</v>
      </c>
      <c r="B11" s="9" t="s">
        <v>45</v>
      </c>
      <c r="C11" s="10" t="s">
        <v>46</v>
      </c>
      <c r="D11" s="9" t="s">
        <v>33</v>
      </c>
      <c r="E11" s="10" t="s">
        <v>47</v>
      </c>
      <c r="F11" s="9">
        <v>1</v>
      </c>
      <c r="G11" s="14">
        <v>79.42</v>
      </c>
      <c r="H11" s="9">
        <v>1.88</v>
      </c>
      <c r="I11" s="14">
        <v>24.64</v>
      </c>
      <c r="J11" s="14">
        <v>46.32</v>
      </c>
      <c r="K11" s="14">
        <v>125.74</v>
      </c>
      <c r="L11" s="15">
        <v>0.34</v>
      </c>
      <c r="M11" s="15">
        <v>0.11</v>
      </c>
      <c r="N11" s="14">
        <f t="shared" si="0"/>
        <v>115.15900000000001</v>
      </c>
      <c r="O11" s="14">
        <f t="shared" si="1"/>
        <v>67.164000000000001</v>
      </c>
      <c r="P11" s="16">
        <f t="shared" si="2"/>
        <v>182.32300000000001</v>
      </c>
      <c r="Q11" s="10" t="s">
        <v>48</v>
      </c>
      <c r="R11" s="22">
        <v>25</v>
      </c>
      <c r="S11" s="18" t="s">
        <v>49</v>
      </c>
      <c r="T11" s="22">
        <v>10</v>
      </c>
      <c r="U11" s="18" t="s">
        <v>50</v>
      </c>
      <c r="V11" s="22">
        <v>-22</v>
      </c>
      <c r="W11" s="18" t="s">
        <v>51</v>
      </c>
      <c r="X11" s="21">
        <v>40</v>
      </c>
    </row>
    <row r="12" spans="1:24" ht="38.25" x14ac:dyDescent="0.25">
      <c r="A12" s="6" t="s">
        <v>52</v>
      </c>
      <c r="B12" s="9" t="s">
        <v>53</v>
      </c>
      <c r="C12" s="10" t="s">
        <v>54</v>
      </c>
      <c r="D12" s="9" t="s">
        <v>33</v>
      </c>
      <c r="E12" s="10" t="s">
        <v>55</v>
      </c>
      <c r="F12" s="9">
        <v>1</v>
      </c>
      <c r="G12" s="14">
        <v>96.45</v>
      </c>
      <c r="H12" s="20">
        <v>2.5099999999999998</v>
      </c>
      <c r="I12" s="14">
        <v>24.08</v>
      </c>
      <c r="J12" s="14">
        <v>60.44</v>
      </c>
      <c r="K12" s="14">
        <v>156.88999999999999</v>
      </c>
      <c r="L12" s="15">
        <v>0.34</v>
      </c>
      <c r="M12" s="15">
        <v>0.11</v>
      </c>
      <c r="N12" s="14">
        <f t="shared" si="0"/>
        <v>139.85250000000002</v>
      </c>
      <c r="O12" s="14">
        <f t="shared" si="1"/>
        <v>87.637999999999991</v>
      </c>
      <c r="P12" s="16">
        <f t="shared" si="2"/>
        <v>227.4905</v>
      </c>
      <c r="Q12" s="10" t="s">
        <v>56</v>
      </c>
      <c r="R12" s="21">
        <v>28</v>
      </c>
      <c r="S12" s="9"/>
      <c r="T12" s="9"/>
      <c r="U12" s="9"/>
      <c r="V12" s="9"/>
      <c r="W12" s="9"/>
      <c r="X12" s="9"/>
    </row>
    <row r="13" spans="1:24" ht="25.5" x14ac:dyDescent="0.25">
      <c r="A13" s="6" t="s">
        <v>57</v>
      </c>
      <c r="B13" s="9" t="s">
        <v>58</v>
      </c>
      <c r="C13" s="10" t="s">
        <v>59</v>
      </c>
      <c r="D13" s="9" t="s">
        <v>33</v>
      </c>
      <c r="E13" s="10" t="s">
        <v>60</v>
      </c>
      <c r="F13" s="9">
        <v>1</v>
      </c>
      <c r="G13" s="14">
        <v>14.07</v>
      </c>
      <c r="H13" s="9">
        <v>0.24</v>
      </c>
      <c r="I13" s="14">
        <v>24.64</v>
      </c>
      <c r="J13" s="14">
        <v>5.91</v>
      </c>
      <c r="K13" s="14">
        <f>G13+J13</f>
        <v>19.98</v>
      </c>
      <c r="L13" s="15">
        <v>0.34</v>
      </c>
      <c r="M13" s="15">
        <v>0.11</v>
      </c>
      <c r="N13" s="14">
        <f t="shared" si="0"/>
        <v>20.401499999999999</v>
      </c>
      <c r="O13" s="14">
        <f t="shared" si="1"/>
        <v>8.5694999999999997</v>
      </c>
      <c r="P13" s="16">
        <f t="shared" si="2"/>
        <v>28.970999999999997</v>
      </c>
      <c r="Q13" s="10" t="s">
        <v>61</v>
      </c>
      <c r="R13" s="21">
        <v>18</v>
      </c>
      <c r="S13" s="9"/>
      <c r="T13" s="9"/>
      <c r="U13" s="9"/>
      <c r="V13" s="9"/>
      <c r="W13" s="9"/>
      <c r="X13" s="9"/>
    </row>
    <row r="14" spans="1:24" x14ac:dyDescent="0.25">
      <c r="C14" s="2"/>
      <c r="Q14" s="2"/>
    </row>
    <row r="15" spans="1:24" ht="24.75" customHeight="1" x14ac:dyDescent="0.25">
      <c r="C15" s="2"/>
      <c r="Q15" s="2"/>
    </row>
    <row r="16" spans="1:24" ht="26.25" customHeight="1" x14ac:dyDescent="0.25">
      <c r="C16" s="7" t="s">
        <v>121</v>
      </c>
      <c r="D16" s="7" t="s">
        <v>122</v>
      </c>
      <c r="E16" s="7" t="s">
        <v>123</v>
      </c>
      <c r="Q16" s="2"/>
    </row>
    <row r="17" spans="3:17" x14ac:dyDescent="0.25">
      <c r="C17" s="8" t="s">
        <v>67</v>
      </c>
      <c r="D17" s="9">
        <v>0.3</v>
      </c>
      <c r="E17" s="8" t="s">
        <v>97</v>
      </c>
      <c r="Q17" s="2"/>
    </row>
    <row r="18" spans="3:17" x14ac:dyDescent="0.25">
      <c r="C18" s="8" t="s">
        <v>68</v>
      </c>
      <c r="D18" s="9">
        <v>0.3</v>
      </c>
      <c r="E18" s="8" t="s">
        <v>98</v>
      </c>
      <c r="Q18" s="2"/>
    </row>
    <row r="19" spans="3:17" x14ac:dyDescent="0.25">
      <c r="C19" s="8" t="s">
        <v>69</v>
      </c>
      <c r="D19" s="9">
        <v>0.3</v>
      </c>
      <c r="E19" s="8" t="s">
        <v>99</v>
      </c>
      <c r="Q19" s="2"/>
    </row>
    <row r="20" spans="3:17" x14ac:dyDescent="0.25">
      <c r="C20" s="8" t="s">
        <v>70</v>
      </c>
      <c r="D20" s="9">
        <v>0.3</v>
      </c>
      <c r="E20" s="8" t="s">
        <v>100</v>
      </c>
    </row>
    <row r="21" spans="3:17" x14ac:dyDescent="0.25">
      <c r="C21" s="8" t="s">
        <v>71</v>
      </c>
      <c r="D21" s="9">
        <v>0.9</v>
      </c>
      <c r="E21" s="8" t="s">
        <v>101</v>
      </c>
    </row>
    <row r="22" spans="3:17" x14ac:dyDescent="0.25">
      <c r="C22" s="10" t="s">
        <v>72</v>
      </c>
      <c r="D22" s="9">
        <v>0.9</v>
      </c>
      <c r="E22" s="8" t="s">
        <v>102</v>
      </c>
    </row>
    <row r="23" spans="3:17" x14ac:dyDescent="0.25">
      <c r="C23" s="10" t="s">
        <v>73</v>
      </c>
      <c r="D23" s="9">
        <v>0.9</v>
      </c>
      <c r="E23" s="8" t="s">
        <v>103</v>
      </c>
    </row>
    <row r="24" spans="3:17" x14ac:dyDescent="0.25">
      <c r="C24" s="10" t="s">
        <v>74</v>
      </c>
      <c r="D24" s="9">
        <v>0.9</v>
      </c>
      <c r="E24" s="8" t="s">
        <v>104</v>
      </c>
    </row>
    <row r="25" spans="3:17" x14ac:dyDescent="0.25">
      <c r="C25" s="10" t="s">
        <v>75</v>
      </c>
      <c r="D25" s="9">
        <v>1.3</v>
      </c>
      <c r="E25" s="8" t="s">
        <v>105</v>
      </c>
    </row>
    <row r="26" spans="3:17" x14ac:dyDescent="0.25">
      <c r="C26" s="10" t="s">
        <v>76</v>
      </c>
      <c r="D26" s="9">
        <v>1.3</v>
      </c>
      <c r="E26" s="8" t="s">
        <v>106</v>
      </c>
    </row>
    <row r="27" spans="3:17" x14ac:dyDescent="0.25">
      <c r="C27" s="10" t="s">
        <v>77</v>
      </c>
      <c r="D27" s="9">
        <v>1.3</v>
      </c>
      <c r="E27" s="8" t="s">
        <v>107</v>
      </c>
    </row>
    <row r="28" spans="3:17" x14ac:dyDescent="0.25">
      <c r="C28" s="8" t="s">
        <v>78</v>
      </c>
      <c r="D28" s="9">
        <v>1.3</v>
      </c>
      <c r="E28" s="8" t="s">
        <v>108</v>
      </c>
    </row>
    <row r="29" spans="3:17" x14ac:dyDescent="0.25">
      <c r="C29" s="8" t="s">
        <v>79</v>
      </c>
      <c r="D29" s="9">
        <v>0.9</v>
      </c>
      <c r="E29" s="8" t="s">
        <v>109</v>
      </c>
    </row>
    <row r="30" spans="3:17" x14ac:dyDescent="0.25">
      <c r="C30" s="8" t="s">
        <v>80</v>
      </c>
      <c r="D30" s="9">
        <v>0.9</v>
      </c>
      <c r="E30" s="8" t="s">
        <v>110</v>
      </c>
    </row>
    <row r="31" spans="3:17" x14ac:dyDescent="0.25">
      <c r="C31" s="8" t="s">
        <v>81</v>
      </c>
      <c r="D31" s="9">
        <v>0.9</v>
      </c>
      <c r="E31" s="8" t="s">
        <v>111</v>
      </c>
    </row>
    <row r="32" spans="3:17" x14ac:dyDescent="0.25">
      <c r="C32" s="8" t="s">
        <v>82</v>
      </c>
      <c r="D32" s="9">
        <v>0.9</v>
      </c>
      <c r="E32" s="8" t="s">
        <v>112</v>
      </c>
    </row>
    <row r="33" spans="3:5" x14ac:dyDescent="0.25">
      <c r="C33" s="8" t="s">
        <v>83</v>
      </c>
      <c r="D33" s="9">
        <v>1.4</v>
      </c>
      <c r="E33" s="8" t="s">
        <v>113</v>
      </c>
    </row>
    <row r="34" spans="3:5" x14ac:dyDescent="0.25">
      <c r="C34" s="8" t="s">
        <v>84</v>
      </c>
      <c r="D34" s="9">
        <v>1.4</v>
      </c>
      <c r="E34" s="8" t="s">
        <v>114</v>
      </c>
    </row>
    <row r="35" spans="3:5" x14ac:dyDescent="0.25">
      <c r="C35" s="8" t="s">
        <v>85</v>
      </c>
      <c r="D35" s="9">
        <v>1.4</v>
      </c>
      <c r="E35" s="8" t="s">
        <v>113</v>
      </c>
    </row>
    <row r="36" spans="3:5" x14ac:dyDescent="0.25">
      <c r="C36" s="8" t="s">
        <v>86</v>
      </c>
      <c r="D36" s="9">
        <v>1.4</v>
      </c>
      <c r="E36" s="8" t="s">
        <v>114</v>
      </c>
    </row>
    <row r="37" spans="3:5" x14ac:dyDescent="0.25">
      <c r="C37" s="8" t="s">
        <v>87</v>
      </c>
      <c r="D37" s="9">
        <v>1.46</v>
      </c>
      <c r="E37" s="8" t="s">
        <v>115</v>
      </c>
    </row>
    <row r="38" spans="3:5" x14ac:dyDescent="0.25">
      <c r="C38" s="8" t="s">
        <v>88</v>
      </c>
      <c r="D38" s="9">
        <v>1.46</v>
      </c>
      <c r="E38" s="8" t="s">
        <v>116</v>
      </c>
    </row>
    <row r="39" spans="3:5" x14ac:dyDescent="0.25">
      <c r="C39" s="8" t="s">
        <v>89</v>
      </c>
      <c r="D39" s="9">
        <v>1.7</v>
      </c>
      <c r="E39" s="8" t="s">
        <v>117</v>
      </c>
    </row>
    <row r="40" spans="3:5" x14ac:dyDescent="0.25">
      <c r="C40" s="8" t="s">
        <v>90</v>
      </c>
      <c r="D40" s="9">
        <v>1.7</v>
      </c>
      <c r="E40" s="8" t="s">
        <v>118</v>
      </c>
    </row>
    <row r="41" spans="3:5" x14ac:dyDescent="0.25">
      <c r="C41" s="8" t="s">
        <v>91</v>
      </c>
      <c r="D41" s="9">
        <v>1.7</v>
      </c>
      <c r="E41" s="8" t="s">
        <v>117</v>
      </c>
    </row>
    <row r="42" spans="3:5" x14ac:dyDescent="0.25">
      <c r="C42" s="8" t="s">
        <v>92</v>
      </c>
      <c r="D42" s="9">
        <v>1.7</v>
      </c>
      <c r="E42" s="8" t="s">
        <v>118</v>
      </c>
    </row>
    <row r="43" spans="3:5" x14ac:dyDescent="0.25">
      <c r="C43" s="8" t="s">
        <v>93</v>
      </c>
      <c r="D43" s="9">
        <v>1.6</v>
      </c>
      <c r="E43" s="8" t="s">
        <v>119</v>
      </c>
    </row>
    <row r="44" spans="3:5" x14ac:dyDescent="0.25">
      <c r="C44" s="8" t="s">
        <v>94</v>
      </c>
      <c r="D44" s="9">
        <v>1.6</v>
      </c>
      <c r="E44" s="8" t="s">
        <v>120</v>
      </c>
    </row>
    <row r="45" spans="3:5" x14ac:dyDescent="0.25">
      <c r="C45" s="8" t="s">
        <v>95</v>
      </c>
      <c r="D45" s="9">
        <v>1.6</v>
      </c>
      <c r="E45" s="8" t="s">
        <v>119</v>
      </c>
    </row>
    <row r="46" spans="3:5" x14ac:dyDescent="0.25">
      <c r="C46" s="8" t="s">
        <v>96</v>
      </c>
      <c r="D46" s="9">
        <v>1.6</v>
      </c>
      <c r="E46" s="8" t="s">
        <v>120</v>
      </c>
    </row>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042A6351CC8489DA609BA22131C94" ma:contentTypeVersion="13" ma:contentTypeDescription="Crée un document." ma:contentTypeScope="" ma:versionID="eeb786210019d718707d6bc35e9e8f27">
  <xsd:schema xmlns:xsd="http://www.w3.org/2001/XMLSchema" xmlns:xs="http://www.w3.org/2001/XMLSchema" xmlns:p="http://schemas.microsoft.com/office/2006/metadata/properties" xmlns:ns3="572076a1-0529-429a-9b64-47ebd25475f7" xmlns:ns4="9c81aec7-d663-4d77-9578-77f0409365ef" targetNamespace="http://schemas.microsoft.com/office/2006/metadata/properties" ma:root="true" ma:fieldsID="39244d3241445e1cade71c99542a0979" ns3:_="" ns4:_="">
    <xsd:import namespace="572076a1-0529-429a-9b64-47ebd25475f7"/>
    <xsd:import namespace="9c81aec7-d663-4d77-9578-77f0409365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076a1-0529-429a-9b64-47ebd25475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81aec7-d663-4d77-9578-77f0409365e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EA086D-793E-440A-8FAF-6261A95FA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076a1-0529-429a-9b64-47ebd25475f7"/>
    <ds:schemaRef ds:uri="9c81aec7-d663-4d77-9578-77f040936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0E74E1-3C8B-430D-9FBC-BCD3E9DDD92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CE740B0-1685-4DD3-BD7A-BA86B5D11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SYNTHESE</vt:lpstr>
    </vt:vector>
  </TitlesOfParts>
  <Manager/>
  <Company>EDF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DUFORESTEL Thierry</dc:creator>
  <cp:keywords/>
  <dc:description/>
  <cp:lastModifiedBy>Cécile JOLAS</cp:lastModifiedBy>
  <cp:revision/>
  <cp:lastPrinted>2021-11-15T10:15:44Z</cp:lastPrinted>
  <dcterms:created xsi:type="dcterms:W3CDTF">2019-12-03T16:18:10Z</dcterms:created>
  <dcterms:modified xsi:type="dcterms:W3CDTF">2021-11-16T15:44:26Z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0x010100E6E042A6351CC8489DA609BA22131C94</vt:lpwstr>
  </property>
  <property fmtid="{D5CDD505-2E9C-101B-9397-08002B2CF9AE}" pid="3" name="MSIP_Label_2d26f538-337a-4593-a7e6-123667b1a538_Enabled">
    <vt:lpwstr>true</vt:lpwstr>
  </property>
  <property fmtid="{D5CDD505-2E9C-101B-9397-08002B2CF9AE}" pid="4" name="MSIP_Label_2d26f538-337a-4593-a7e6-123667b1a538_SetDate">
    <vt:lpwstr>2021-06-30T14:16:04Z</vt:lpwstr>
  </property>
  <property fmtid="{D5CDD505-2E9C-101B-9397-08002B2CF9AE}" pid="5" name="MSIP_Label_2d26f538-337a-4593-a7e6-123667b1a538_Method">
    <vt:lpwstr>Standard</vt:lpwstr>
  </property>
  <property fmtid="{D5CDD505-2E9C-101B-9397-08002B2CF9AE}" pid="6" name="MSIP_Label_2d26f538-337a-4593-a7e6-123667b1a538_Name">
    <vt:lpwstr>C1 Interne</vt:lpwstr>
  </property>
  <property fmtid="{D5CDD505-2E9C-101B-9397-08002B2CF9AE}" pid="7" name="MSIP_Label_2d26f538-337a-4593-a7e6-123667b1a538_SiteId">
    <vt:lpwstr>e242425b-70fc-44dc-9ddf-c21e304e6c80</vt:lpwstr>
  </property>
  <property fmtid="{D5CDD505-2E9C-101B-9397-08002B2CF9AE}" pid="8" name="MSIP_Label_2d26f538-337a-4593-a7e6-123667b1a538_ActionId">
    <vt:lpwstr>84c9f4e3-b0cc-424e-b631-763c34c0db9b</vt:lpwstr>
  </property>
  <property fmtid="{D5CDD505-2E9C-101B-9397-08002B2CF9AE}" pid="9" name="MSIP_Label_2d26f538-337a-4593-a7e6-123667b1a538_ContentBits">
    <vt:lpwstr>0</vt:lpwstr>
  </property>
</Properties>
</file>